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Sheet1" sheetId="1" r:id="rId1"/>
  </sheets>
  <definedNames>
    <definedName name="D">'Sheet1'!$C$16</definedName>
    <definedName name="E">'Sheet1'!$C$10</definedName>
    <definedName name="F">'Sheet1'!$C$13</definedName>
    <definedName name="mu">'Sheet1'!$C$20</definedName>
    <definedName name="n">'Sheet1'!$C$11</definedName>
    <definedName name="pT">'Sheet1'!$C$22</definedName>
    <definedName name="q">'Sheet1'!$C$21</definedName>
    <definedName name="t">'Sheet1'!$C$8</definedName>
    <definedName name="w">'Sheet1'!$C$9</definedName>
  </definedNames>
  <calcPr fullCalcOnLoad="1"/>
</workbook>
</file>

<file path=xl/sharedStrings.xml><?xml version="1.0" encoding="utf-8"?>
<sst xmlns="http://schemas.openxmlformats.org/spreadsheetml/2006/main" count="29" uniqueCount="29">
  <si>
    <t>Capstan effect</t>
  </si>
  <si>
    <t>Measured frequency of lateral vibration (hz)</t>
  </si>
  <si>
    <t>Tension (N)</t>
  </si>
  <si>
    <t>Stress in a flat belt wrapped around a pulley</t>
  </si>
  <si>
    <t>Bandstress.xls</t>
  </si>
  <si>
    <t>Pulley diameter, D (mm)</t>
  </si>
  <si>
    <t>Thickness, t (mm)</t>
  </si>
  <si>
    <t>Width, w (mm)</t>
  </si>
  <si>
    <t>Modulus, E (N/mm^2)</t>
  </si>
  <si>
    <t>Poisson ratio, n</t>
  </si>
  <si>
    <t>Belt parameters</t>
  </si>
  <si>
    <t>Forces</t>
  </si>
  <si>
    <t>Load to be carried, F (N)</t>
  </si>
  <si>
    <t>Belt stress, sigF (N/mm^2)</t>
  </si>
  <si>
    <t>Belt stress, sigT (N/mm^2)</t>
  </si>
  <si>
    <t>Total strain</t>
  </si>
  <si>
    <t>Total stress</t>
  </si>
  <si>
    <t>Wrap angle, q (degrees)</t>
  </si>
  <si>
    <t>Free-length (mm)</t>
  </si>
  <si>
    <t>Check: Tension in the belt (pluck it like a guitar string)</t>
  </si>
  <si>
    <t>Motor torque required (N-mm)</t>
  </si>
  <si>
    <t>Pulley wrap stresses</t>
  </si>
  <si>
    <t>By Alex Slocum, last modified 2/12/04 by Alex Slocum</t>
  </si>
  <si>
    <r>
      <t xml:space="preserve">Enter numbers in </t>
    </r>
    <r>
      <rPr>
        <b/>
        <sz val="9"/>
        <rFont val="Times New Roman"/>
        <family val="1"/>
      </rPr>
      <t>BOLD,</t>
    </r>
    <r>
      <rPr>
        <sz val="9"/>
        <rFont val="Times New Roman"/>
        <family val="1"/>
      </rPr>
      <t xml:space="preserve"> Results in </t>
    </r>
    <r>
      <rPr>
        <b/>
        <sz val="9"/>
        <color indexed="10"/>
        <rFont val="Times New Roman"/>
        <family val="1"/>
      </rPr>
      <t>RED</t>
    </r>
  </si>
  <si>
    <t>Stress</t>
  </si>
  <si>
    <t>Coefficient of friction, mu</t>
  </si>
  <si>
    <t>Required pre-tenion, pT (N)</t>
  </si>
  <si>
    <t>Density (g/mm^3)</t>
  </si>
  <si>
    <t>Mass per unit length (g/mm)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</si>
</sst>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%"/>
    <numFmt numFmtId="173" formatCode="0.0000000"/>
    <numFmt numFmtId="174" formatCode="0.00000000"/>
    <numFmt numFmtId="175" formatCode="0.000000000"/>
    <numFmt numFmtId="176" formatCode="0.0000000000"/>
  </numFmts>
  <fonts count="10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2" borderId="0" xfId="0" applyAlignment="1">
      <alignment/>
    </xf>
    <xf numFmtId="0" fontId="2" fillId="2" borderId="0" xfId="0" applyFont="1" applyBorder="1" applyAlignment="1">
      <alignment/>
    </xf>
    <xf numFmtId="0" fontId="4" fillId="2" borderId="0" xfId="0" applyFont="1" applyAlignment="1">
      <alignment/>
    </xf>
    <xf numFmtId="11" fontId="4" fillId="2" borderId="0" xfId="0" applyNumberFormat="1" applyFont="1" applyAlignment="1">
      <alignment/>
    </xf>
    <xf numFmtId="0" fontId="2" fillId="2" borderId="0" xfId="0" applyFont="1" applyBorder="1" applyAlignment="1">
      <alignment horizontal="center"/>
    </xf>
    <xf numFmtId="0" fontId="2" fillId="2" borderId="0" xfId="0" applyFont="1" applyBorder="1" applyAlignment="1">
      <alignment horizontal="left"/>
    </xf>
    <xf numFmtId="2" fontId="5" fillId="0" borderId="1" xfId="0" applyNumberFormat="1" applyFont="1" applyFill="1" applyBorder="1" applyAlignment="1">
      <alignment/>
    </xf>
    <xf numFmtId="1" fontId="5" fillId="0" borderId="1" xfId="0" applyNumberFormat="1" applyFont="1" applyFill="1" applyBorder="1" applyAlignment="1">
      <alignment/>
    </xf>
    <xf numFmtId="11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171" fontId="6" fillId="0" borderId="1" xfId="0" applyNumberFormat="1" applyFont="1" applyFill="1" applyBorder="1" applyAlignment="1">
      <alignment/>
    </xf>
    <xf numFmtId="166" fontId="6" fillId="0" borderId="1" xfId="15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166" fontId="6" fillId="0" borderId="1" xfId="0" applyNumberFormat="1" applyFont="1" applyFill="1" applyBorder="1" applyAlignment="1">
      <alignment/>
    </xf>
    <xf numFmtId="10" fontId="6" fillId="0" borderId="1" xfId="19" applyNumberFormat="1" applyFont="1" applyFill="1" applyBorder="1" applyAlignment="1">
      <alignment/>
    </xf>
    <xf numFmtId="170" fontId="6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left" indent="1"/>
    </xf>
    <xf numFmtId="0" fontId="4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indent="1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1"/>
  <sheetViews>
    <sheetView tabSelected="1" workbookViewId="0" topLeftCell="A1">
      <selection activeCell="C8" sqref="C8"/>
    </sheetView>
  </sheetViews>
  <sheetFormatPr defaultColWidth="9.140625" defaultRowHeight="12.75"/>
  <cols>
    <col min="2" max="2" width="36.7109375" style="2" customWidth="1"/>
    <col min="3" max="3" width="11.28125" style="2" bestFit="1" customWidth="1"/>
    <col min="4" max="4" width="9.140625" style="2" customWidth="1"/>
    <col min="5" max="5" width="35.8515625" style="2" customWidth="1"/>
    <col min="6" max="6" width="10.140625" style="2" customWidth="1"/>
  </cols>
  <sheetData>
    <row r="1" ht="13.5" thickBot="1"/>
    <row r="2" spans="2:4" ht="13.5">
      <c r="B2" s="24" t="s">
        <v>4</v>
      </c>
      <c r="C2" s="25"/>
      <c r="D2" s="1"/>
    </row>
    <row r="3" spans="2:7" ht="12.75">
      <c r="B3" s="22" t="s">
        <v>3</v>
      </c>
      <c r="C3" s="28"/>
      <c r="D3" s="1"/>
      <c r="G3" s="2"/>
    </row>
    <row r="4" spans="2:4" ht="12.75">
      <c r="B4" s="22" t="s">
        <v>22</v>
      </c>
      <c r="C4" s="23"/>
      <c r="D4" s="1"/>
    </row>
    <row r="5" spans="2:4" ht="13.5" thickBot="1">
      <c r="B5" s="26" t="s">
        <v>23</v>
      </c>
      <c r="C5" s="27"/>
      <c r="D5" s="1"/>
    </row>
    <row r="6" spans="2:4" ht="12.75">
      <c r="B6" s="5"/>
      <c r="C6" s="5"/>
      <c r="D6" s="1"/>
    </row>
    <row r="7" spans="2:4" ht="12.75">
      <c r="B7" s="18" t="s">
        <v>10</v>
      </c>
      <c r="C7" s="17"/>
      <c r="D7" s="4"/>
    </row>
    <row r="8" spans="2:5" ht="12.75">
      <c r="B8" s="16" t="s">
        <v>6</v>
      </c>
      <c r="C8" s="6">
        <v>0.1</v>
      </c>
      <c r="D8" s="4"/>
      <c r="E8" s="4"/>
    </row>
    <row r="9" spans="2:5" ht="12.75">
      <c r="B9" s="16" t="s">
        <v>7</v>
      </c>
      <c r="C9" s="7">
        <v>5</v>
      </c>
      <c r="D9" s="4"/>
      <c r="E9" s="4"/>
    </row>
    <row r="10" spans="2:5" ht="12.75">
      <c r="B10" s="16" t="s">
        <v>8</v>
      </c>
      <c r="C10" s="8">
        <v>200000</v>
      </c>
      <c r="D10" s="4"/>
      <c r="E10"/>
    </row>
    <row r="11" spans="2:5" ht="12.75">
      <c r="B11" s="16" t="s">
        <v>9</v>
      </c>
      <c r="C11" s="6">
        <v>0.29</v>
      </c>
      <c r="D11" s="4"/>
      <c r="E11" s="4"/>
    </row>
    <row r="12" spans="2:3" ht="12.75">
      <c r="B12" s="20" t="s">
        <v>11</v>
      </c>
      <c r="C12" s="21"/>
    </row>
    <row r="13" spans="2:3" ht="12.75">
      <c r="B13" s="16" t="s">
        <v>12</v>
      </c>
      <c r="C13" s="9">
        <v>10</v>
      </c>
    </row>
    <row r="14" spans="2:3" ht="12.75">
      <c r="B14" s="16" t="s">
        <v>13</v>
      </c>
      <c r="C14" s="10">
        <f>F/(w*t)</f>
        <v>20</v>
      </c>
    </row>
    <row r="15" spans="2:3" ht="12.75">
      <c r="B15" s="20" t="s">
        <v>21</v>
      </c>
      <c r="C15" s="21"/>
    </row>
    <row r="16" spans="2:3" ht="12.75">
      <c r="B16" s="16" t="s">
        <v>5</v>
      </c>
      <c r="C16" s="9">
        <v>50</v>
      </c>
    </row>
    <row r="17" spans="2:3" ht="12.75">
      <c r="B17" s="16" t="s">
        <v>24</v>
      </c>
      <c r="C17" s="11">
        <f>t*E/((1-n^2)*D)</f>
        <v>436.7289005349929</v>
      </c>
    </row>
    <row r="18" spans="2:3" ht="12.75">
      <c r="B18" s="16" t="s">
        <v>20</v>
      </c>
      <c r="C18" s="12">
        <f>F*D/2</f>
        <v>250</v>
      </c>
    </row>
    <row r="19" spans="2:3" ht="12.75">
      <c r="B19" s="20" t="s">
        <v>0</v>
      </c>
      <c r="C19" s="21"/>
    </row>
    <row r="20" spans="2:4" ht="12.75">
      <c r="B20" s="16" t="s">
        <v>25</v>
      </c>
      <c r="C20" s="9">
        <v>0.2</v>
      </c>
      <c r="D20" s="3"/>
    </row>
    <row r="21" spans="2:3" ht="12.75">
      <c r="B21" s="16" t="s">
        <v>17</v>
      </c>
      <c r="C21" s="9">
        <v>180</v>
      </c>
    </row>
    <row r="22" spans="2:3" ht="12.75">
      <c r="B22" s="16" t="s">
        <v>26</v>
      </c>
      <c r="C22" s="10">
        <f>F/(2.73^(mu*q*PI()/180))</f>
        <v>5.320481365546094</v>
      </c>
    </row>
    <row r="23" spans="2:3" ht="12.75">
      <c r="B23" s="16" t="s">
        <v>14</v>
      </c>
      <c r="C23" s="10">
        <f>pT/(w*t)</f>
        <v>10.640962731092188</v>
      </c>
    </row>
    <row r="24" spans="2:3" ht="12.75">
      <c r="B24" s="19" t="s">
        <v>16</v>
      </c>
      <c r="C24" s="13">
        <f>C17+C23+C14</f>
        <v>467.3698632660851</v>
      </c>
    </row>
    <row r="25" spans="2:3" ht="12.75">
      <c r="B25" s="19" t="s">
        <v>15</v>
      </c>
      <c r="C25" s="14">
        <f>C24/C10</f>
        <v>0.002336849316330425</v>
      </c>
    </row>
    <row r="26" spans="2:3" ht="12.75">
      <c r="B26" s="18" t="s">
        <v>19</v>
      </c>
      <c r="C26" s="18"/>
    </row>
    <row r="27" spans="2:3" ht="12.75">
      <c r="B27" s="16" t="s">
        <v>1</v>
      </c>
      <c r="C27" s="9">
        <v>150</v>
      </c>
    </row>
    <row r="28" spans="2:3" ht="12.75">
      <c r="B28" s="16" t="s">
        <v>18</v>
      </c>
      <c r="C28" s="9">
        <v>300</v>
      </c>
    </row>
    <row r="29" spans="2:3" ht="12.75">
      <c r="B29" s="16" t="s">
        <v>27</v>
      </c>
      <c r="C29" s="9">
        <v>7</v>
      </c>
    </row>
    <row r="30" spans="2:3" ht="12.75">
      <c r="B30" s="16" t="s">
        <v>28</v>
      </c>
      <c r="C30" s="15">
        <f>C29*C8*C9/1000</f>
        <v>0.0035000000000000005</v>
      </c>
    </row>
    <row r="31" spans="2:3" ht="12.75">
      <c r="B31" s="16" t="s">
        <v>2</v>
      </c>
      <c r="C31" s="10">
        <f>(C27*C28)^2*C30/1000000</f>
        <v>7.087500000000001</v>
      </c>
    </row>
  </sheetData>
  <mergeCells count="7">
    <mergeCell ref="B2:C2"/>
    <mergeCell ref="B5:C5"/>
    <mergeCell ref="B3:C3"/>
    <mergeCell ref="B12:C12"/>
    <mergeCell ref="B15:C15"/>
    <mergeCell ref="B19:C19"/>
    <mergeCell ref="B4:C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Precision Engineering Research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slocum</dc:creator>
  <cp:keywords/>
  <dc:description/>
  <cp:lastModifiedBy>Simon Nolet</cp:lastModifiedBy>
  <dcterms:created xsi:type="dcterms:W3CDTF">1999-03-19T12:02:44Z</dcterms:created>
  <dcterms:modified xsi:type="dcterms:W3CDTF">2005-01-05T22:33:43Z</dcterms:modified>
  <cp:category/>
  <cp:version/>
  <cp:contentType/>
  <cp:contentStatus/>
</cp:coreProperties>
</file>