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60" windowHeight="11385" activeTab="0"/>
  </bookViews>
  <sheets>
    <sheet name="Sheet1" sheetId="1" r:id="rId1"/>
    <sheet name="Sheet2" sheetId="2" r:id="rId2"/>
    <sheet name="Sheet3" sheetId="3" r:id="rId3"/>
  </sheets>
  <definedNames>
    <definedName name="A">'Sheet1'!$B$7</definedName>
    <definedName name="B">'Sheet1'!$B$6</definedName>
    <definedName name="Co">'Sheet1'!$D$24</definedName>
    <definedName name="F_1">'Sheet1'!$B$20</definedName>
    <definedName name="F_2">'Sheet1'!$D$20</definedName>
    <definedName name="F_3">'Sheet1'!$F$20</definedName>
    <definedName name="F_4">'Sheet1'!$H$20</definedName>
    <definedName name="Fx">'Sheet1'!$B$9</definedName>
    <definedName name="Fy">'Sheet1'!$D$9</definedName>
    <definedName name="Fz">'Sheet1'!$F$9</definedName>
    <definedName name="X_1">'Sheet1'!$B$21</definedName>
    <definedName name="X_2">'Sheet1'!$D$21</definedName>
    <definedName name="X_3">'Sheet1'!$F$21</definedName>
    <definedName name="X_4">'Sheet1'!$H$21</definedName>
    <definedName name="Xco">'Sheet1'!$D$25</definedName>
    <definedName name="Xfy">'Sheet1'!$D$10</definedName>
    <definedName name="Xfz">'Sheet1'!$F$10</definedName>
    <definedName name="Yfx">'Sheet1'!$B$10</definedName>
    <definedName name="Yfy">'Sheet1'!$D$10</definedName>
    <definedName name="Yfz">'Sheet1'!$F$11</definedName>
    <definedName name="Z_1">'Sheet1'!$B$22</definedName>
    <definedName name="Z_2">'Sheet1'!$D$22</definedName>
    <definedName name="Z_3">'Sheet1'!$F$22</definedName>
    <definedName name="Z_4">'Sheet1'!$H$22</definedName>
    <definedName name="Zfx">'Sheet1'!$B$11</definedName>
    <definedName name="Zfy">'Sheet1'!$D$11</definedName>
    <definedName name="Zfz">'Sheet1'!$F$10</definedName>
  </definedNames>
  <calcPr fullCalcOnLoad="1"/>
</workbook>
</file>

<file path=xl/sharedStrings.xml><?xml version="1.0" encoding="utf-8"?>
<sst xmlns="http://schemas.openxmlformats.org/spreadsheetml/2006/main" count="63" uniqueCount="63">
  <si>
    <t>X_3</t>
  </si>
  <si>
    <t>X_1</t>
  </si>
  <si>
    <t>Z_1</t>
  </si>
  <si>
    <t>Z_2</t>
  </si>
  <si>
    <t>X_2</t>
  </si>
  <si>
    <t>Z_3</t>
  </si>
  <si>
    <t>Z_4</t>
  </si>
  <si>
    <t>X_4</t>
  </si>
  <si>
    <t>Fy</t>
  </si>
  <si>
    <t>Fx</t>
  </si>
  <si>
    <t>Yfx</t>
  </si>
  <si>
    <t>Zfx</t>
  </si>
  <si>
    <t>Y force</t>
  </si>
  <si>
    <t>X force</t>
  </si>
  <si>
    <t>Zfy</t>
  </si>
  <si>
    <t>Z force</t>
  </si>
  <si>
    <t>Fz</t>
  </si>
  <si>
    <t>Yfz</t>
  </si>
  <si>
    <t>Bearing 1</t>
  </si>
  <si>
    <t>F1y_fx</t>
  </si>
  <si>
    <t>Bearing 2</t>
  </si>
  <si>
    <t>Bearing 3</t>
  </si>
  <si>
    <t>Bearing 4</t>
  </si>
  <si>
    <t>F2y_fx</t>
  </si>
  <si>
    <t>F4y_fx</t>
  </si>
  <si>
    <t>F3y_fx</t>
  </si>
  <si>
    <t>Bearings_linear_forces.xls</t>
  </si>
  <si>
    <t>Bearing spacing</t>
  </si>
  <si>
    <t>width, B</t>
  </si>
  <si>
    <t>axial, A</t>
  </si>
  <si>
    <t>F1z_fx</t>
  </si>
  <si>
    <t>F2z_fx</t>
  </si>
  <si>
    <t>F3z_fx</t>
  </si>
  <si>
    <t>F4z_fx</t>
  </si>
  <si>
    <t>F1y_fy</t>
  </si>
  <si>
    <t>F2y_fy</t>
  </si>
  <si>
    <t>F3y_fy</t>
  </si>
  <si>
    <t>F4y_fy</t>
  </si>
  <si>
    <t>Xfy</t>
  </si>
  <si>
    <t>F1y_fz</t>
  </si>
  <si>
    <t>F1z_fz</t>
  </si>
  <si>
    <t>F2y_fz</t>
  </si>
  <si>
    <t>F2z_fz</t>
  </si>
  <si>
    <t>F3y_fz</t>
  </si>
  <si>
    <t>F3z_fz</t>
  </si>
  <si>
    <t>F4y_fz</t>
  </si>
  <si>
    <t>F4z_fz</t>
  </si>
  <si>
    <t>Xfz</t>
  </si>
  <si>
    <t>F1y_total</t>
  </si>
  <si>
    <t>F1z_total</t>
  </si>
  <si>
    <t>F2y_total</t>
  </si>
  <si>
    <t>F2z_total</t>
  </si>
  <si>
    <t>F3y_total</t>
  </si>
  <si>
    <t>F3z_total</t>
  </si>
  <si>
    <t>F4y_total</t>
  </si>
  <si>
    <t>F4z_total</t>
  </si>
  <si>
    <t>F_1</t>
  </si>
  <si>
    <t>F_2</t>
  </si>
  <si>
    <t>F_3</t>
  </si>
  <si>
    <t>F_4</t>
  </si>
  <si>
    <r>
      <t xml:space="preserve">Enters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Results in </t>
    </r>
    <r>
      <rPr>
        <b/>
        <sz val="10"/>
        <color indexed="10"/>
        <rFont val="Times New Roman"/>
        <family val="1"/>
      </rPr>
      <t>RED.  NOTE: BE CONSISTENT WITH UNITS</t>
    </r>
  </si>
  <si>
    <t>To determine forces on each of 4 learn bearing carriages centered about a coordinate system</t>
  </si>
  <si>
    <t>Written by Alex Slocum.  Last modified 8/25/2006 by Alex Slocum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</si>
</sst>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</numFmts>
  <fonts count="8">
    <font>
      <sz val="10"/>
      <name val="Arial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 horizontal="left" indent="1"/>
    </xf>
    <xf numFmtId="0" fontId="0" fillId="0" borderId="4" xfId="0" applyBorder="1" applyAlignment="1">
      <alignment/>
    </xf>
    <xf numFmtId="0" fontId="0" fillId="0" borderId="1" xfId="0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171" fontId="6" fillId="0" borderId="2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0</xdr:row>
      <xdr:rowOff>85725</xdr:rowOff>
    </xdr:from>
    <xdr:to>
      <xdr:col>20</xdr:col>
      <xdr:colOff>133350</xdr:colOff>
      <xdr:row>21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85725"/>
          <a:ext cx="7372350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A1" sqref="A1:H4"/>
    </sheetView>
  </sheetViews>
  <sheetFormatPr defaultColWidth="9.140625" defaultRowHeight="12.75"/>
  <cols>
    <col min="1" max="1" width="11.8515625" style="1" customWidth="1"/>
    <col min="2" max="2" width="10.7109375" style="0" customWidth="1"/>
    <col min="3" max="3" width="11.28125" style="0" customWidth="1"/>
    <col min="4" max="4" width="8.28125" style="0" customWidth="1"/>
    <col min="5" max="5" width="11.00390625" style="0" customWidth="1"/>
    <col min="7" max="7" width="11.00390625" style="0" customWidth="1"/>
  </cols>
  <sheetData>
    <row r="1" spans="1:8" ht="13.5">
      <c r="A1" s="16" t="s">
        <v>26</v>
      </c>
      <c r="B1" s="17"/>
      <c r="C1" s="17"/>
      <c r="D1" s="17"/>
      <c r="E1" s="17"/>
      <c r="F1" s="17"/>
      <c r="G1" s="17"/>
      <c r="H1" s="17"/>
    </row>
    <row r="2" spans="1:8" ht="12.75">
      <c r="A2" s="18" t="s">
        <v>61</v>
      </c>
      <c r="B2" s="19"/>
      <c r="C2" s="19"/>
      <c r="D2" s="19"/>
      <c r="E2" s="19"/>
      <c r="F2" s="19"/>
      <c r="G2" s="19"/>
      <c r="H2" s="19"/>
    </row>
    <row r="3" spans="1:8" ht="12.75">
      <c r="A3" s="18" t="s">
        <v>62</v>
      </c>
      <c r="B3" s="19"/>
      <c r="C3" s="19"/>
      <c r="D3" s="19"/>
      <c r="E3" s="19"/>
      <c r="F3" s="19"/>
      <c r="G3" s="19"/>
      <c r="H3" s="19"/>
    </row>
    <row r="4" spans="1:8" ht="12.75">
      <c r="A4" s="18" t="s">
        <v>60</v>
      </c>
      <c r="B4" s="19"/>
      <c r="C4" s="19"/>
      <c r="D4" s="19"/>
      <c r="E4" s="19"/>
      <c r="F4" s="19"/>
      <c r="G4" s="19"/>
      <c r="H4" s="19"/>
    </row>
    <row r="5" spans="1:8" ht="13.5" customHeight="1">
      <c r="A5" s="20" t="s">
        <v>27</v>
      </c>
      <c r="B5" s="20"/>
      <c r="C5" s="2"/>
      <c r="D5" s="2"/>
      <c r="E5" s="2"/>
      <c r="F5" s="2"/>
      <c r="G5" s="2"/>
      <c r="H5" s="2"/>
    </row>
    <row r="6" spans="1:8" ht="13.5" customHeight="1">
      <c r="A6" s="3" t="s">
        <v>28</v>
      </c>
      <c r="B6" s="14">
        <v>2</v>
      </c>
      <c r="C6" s="2"/>
      <c r="D6" s="2"/>
      <c r="E6" s="2"/>
      <c r="F6" s="2"/>
      <c r="G6" s="2"/>
      <c r="H6" s="2"/>
    </row>
    <row r="7" spans="1:8" ht="13.5" customHeight="1" thickBot="1">
      <c r="A7" s="7" t="s">
        <v>29</v>
      </c>
      <c r="B7" s="15">
        <v>4</v>
      </c>
      <c r="C7" s="8"/>
      <c r="D7" s="8"/>
      <c r="E7" s="8"/>
      <c r="F7" s="8"/>
      <c r="G7" s="8"/>
      <c r="H7" s="8"/>
    </row>
    <row r="8" spans="1:8" ht="13.5" customHeight="1">
      <c r="A8" s="5" t="s">
        <v>13</v>
      </c>
      <c r="B8" s="6"/>
      <c r="C8" s="5" t="s">
        <v>12</v>
      </c>
      <c r="D8" s="6"/>
      <c r="E8" s="5" t="s">
        <v>15</v>
      </c>
      <c r="F8" s="6"/>
      <c r="G8" s="6"/>
      <c r="H8" s="6"/>
    </row>
    <row r="9" spans="1:8" ht="13.5" customHeight="1">
      <c r="A9" s="3" t="s">
        <v>9</v>
      </c>
      <c r="B9" s="14">
        <v>0</v>
      </c>
      <c r="C9" s="3" t="s">
        <v>8</v>
      </c>
      <c r="D9" s="14">
        <v>1</v>
      </c>
      <c r="E9" s="3" t="s">
        <v>16</v>
      </c>
      <c r="F9" s="14">
        <v>0</v>
      </c>
      <c r="G9" s="2"/>
      <c r="H9" s="2"/>
    </row>
    <row r="10" spans="1:8" ht="13.5" customHeight="1">
      <c r="A10" s="3" t="s">
        <v>10</v>
      </c>
      <c r="B10" s="14">
        <v>0</v>
      </c>
      <c r="C10" s="3" t="s">
        <v>38</v>
      </c>
      <c r="D10" s="14">
        <v>0</v>
      </c>
      <c r="E10" s="3" t="s">
        <v>47</v>
      </c>
      <c r="F10" s="14">
        <v>2</v>
      </c>
      <c r="G10" s="2"/>
      <c r="H10" s="2"/>
    </row>
    <row r="11" spans="1:8" ht="13.5" customHeight="1" thickBot="1">
      <c r="A11" s="7" t="s">
        <v>11</v>
      </c>
      <c r="B11" s="15">
        <v>1</v>
      </c>
      <c r="C11" s="7" t="s">
        <v>14</v>
      </c>
      <c r="D11" s="15">
        <v>0</v>
      </c>
      <c r="E11" s="7" t="s">
        <v>17</v>
      </c>
      <c r="F11" s="15">
        <v>0</v>
      </c>
      <c r="G11" s="8"/>
      <c r="H11" s="8"/>
    </row>
    <row r="12" spans="1:8" ht="12.75">
      <c r="A12" s="5" t="s">
        <v>18</v>
      </c>
      <c r="B12" s="6"/>
      <c r="C12" s="6" t="s">
        <v>20</v>
      </c>
      <c r="D12" s="6"/>
      <c r="E12" s="6" t="s">
        <v>21</v>
      </c>
      <c r="F12" s="6"/>
      <c r="G12" s="6" t="s">
        <v>22</v>
      </c>
      <c r="H12" s="6"/>
    </row>
    <row r="13" spans="1:8" ht="12.75">
      <c r="A13" s="3" t="s">
        <v>19</v>
      </c>
      <c r="B13" s="11">
        <f>-(Fx*Yfx/(X_1-X_4))*(Zfx-Z_2)/(Z_1-Z_2)</f>
        <v>0</v>
      </c>
      <c r="C13" s="3" t="s">
        <v>23</v>
      </c>
      <c r="D13" s="11">
        <f>-(Fx*Yfx/(X_1-X_4))*(Z_1-Zfx)/(Z_1-Z_2)</f>
        <v>0</v>
      </c>
      <c r="E13" s="3" t="s">
        <v>25</v>
      </c>
      <c r="F13" s="11">
        <f>-D13</f>
        <v>0</v>
      </c>
      <c r="G13" s="3" t="s">
        <v>24</v>
      </c>
      <c r="H13" s="11">
        <f>-B13</f>
        <v>0</v>
      </c>
    </row>
    <row r="14" spans="1:8" ht="12.75">
      <c r="A14" s="3" t="s">
        <v>30</v>
      </c>
      <c r="B14" s="11">
        <f>-Fx*Zfx/(2*(X_1-X_4))</f>
        <v>0</v>
      </c>
      <c r="C14" s="3" t="s">
        <v>31</v>
      </c>
      <c r="D14" s="11">
        <f>B14</f>
        <v>0</v>
      </c>
      <c r="E14" s="3" t="s">
        <v>32</v>
      </c>
      <c r="F14" s="11">
        <f>-B14</f>
        <v>0</v>
      </c>
      <c r="G14" s="3" t="s">
        <v>33</v>
      </c>
      <c r="H14" s="11">
        <f>F14</f>
        <v>0</v>
      </c>
    </row>
    <row r="15" spans="1:8" ht="12.75">
      <c r="A15" s="3" t="s">
        <v>34</v>
      </c>
      <c r="B15" s="11">
        <f>Fy*((Zfy-Z_2)/(Z_1-Z_2))*(Xfy-X_4)/(X_1-X_4)</f>
        <v>0.25</v>
      </c>
      <c r="C15" s="3" t="s">
        <v>35</v>
      </c>
      <c r="D15" s="11">
        <f>-Fy*((Zfy-Z_1)/(Z_1-Z_2))*(Xfy-X_3)/(X_2-X_3)</f>
        <v>0.25</v>
      </c>
      <c r="E15" s="3" t="s">
        <v>36</v>
      </c>
      <c r="F15" s="11">
        <f>-Fy*((Zfy-Z_1)/(Z_1-Z_2))*(X_2-Xfy)/(X_2-X_3)</f>
        <v>0.25</v>
      </c>
      <c r="G15" s="3" t="s">
        <v>37</v>
      </c>
      <c r="H15" s="11">
        <f>Fy*((Zfy-Z_2)/(Z_1-Z_2))*(X_1-Xfy)/(X_1-X_4)</f>
        <v>0.25</v>
      </c>
    </row>
    <row r="16" spans="1:8" ht="12.75">
      <c r="A16" s="3" t="s">
        <v>39</v>
      </c>
      <c r="B16" s="11">
        <f>-(Fz*Yfz/(Z_1-Z_2))*(Xfz-X_4)/(X_1-X_4)</f>
        <v>0</v>
      </c>
      <c r="C16" s="3" t="s">
        <v>41</v>
      </c>
      <c r="D16" s="11">
        <f>-B16</f>
        <v>0</v>
      </c>
      <c r="E16" s="3" t="s">
        <v>43</v>
      </c>
      <c r="F16" s="11">
        <f>(Fz*Yfz/(Z_1-Z_2))*(X_1-Xfz)/(X_1-X_4)</f>
        <v>0</v>
      </c>
      <c r="G16" s="3" t="s">
        <v>45</v>
      </c>
      <c r="H16" s="11">
        <f>-F16</f>
        <v>0</v>
      </c>
    </row>
    <row r="17" spans="1:8" ht="12.75">
      <c r="A17" s="3" t="s">
        <v>40</v>
      </c>
      <c r="B17" s="11">
        <f>Fz*(Xfz-X_4)/(2*(X_1-X_4))</f>
        <v>0</v>
      </c>
      <c r="C17" s="3" t="s">
        <v>42</v>
      </c>
      <c r="D17" s="11">
        <f>B17</f>
        <v>0</v>
      </c>
      <c r="E17" s="3" t="s">
        <v>44</v>
      </c>
      <c r="F17" s="11">
        <f>Fz*(X_1-Xfz)/(2*(X_1-X_4))</f>
        <v>0</v>
      </c>
      <c r="G17" s="3" t="s">
        <v>46</v>
      </c>
      <c r="H17" s="11">
        <f>F17</f>
        <v>0</v>
      </c>
    </row>
    <row r="18" spans="1:8" ht="12.75">
      <c r="A18" s="3" t="s">
        <v>48</v>
      </c>
      <c r="B18" s="11">
        <f>B13+B15+B16</f>
        <v>0.25</v>
      </c>
      <c r="C18" s="3" t="s">
        <v>50</v>
      </c>
      <c r="D18" s="11">
        <f>D13+D15+D16</f>
        <v>0.25</v>
      </c>
      <c r="E18" s="3" t="s">
        <v>52</v>
      </c>
      <c r="F18" s="11">
        <f>F13+F15+F16</f>
        <v>0.25</v>
      </c>
      <c r="G18" s="3" t="s">
        <v>54</v>
      </c>
      <c r="H18" s="11">
        <f>H13+H15+H16</f>
        <v>0.25</v>
      </c>
    </row>
    <row r="19" spans="1:8" ht="12.75">
      <c r="A19" s="4" t="s">
        <v>49</v>
      </c>
      <c r="B19" s="12">
        <f>B14+B17</f>
        <v>0</v>
      </c>
      <c r="C19" s="4" t="s">
        <v>51</v>
      </c>
      <c r="D19" s="12">
        <f>D14+D17</f>
        <v>0</v>
      </c>
      <c r="E19" s="4" t="s">
        <v>53</v>
      </c>
      <c r="F19" s="12">
        <f>F14+F17</f>
        <v>0</v>
      </c>
      <c r="G19" s="4" t="s">
        <v>55</v>
      </c>
      <c r="H19" s="12">
        <f>H14+H17</f>
        <v>0</v>
      </c>
    </row>
    <row r="20" spans="1:8" ht="12.75">
      <c r="A20" s="4" t="s">
        <v>56</v>
      </c>
      <c r="B20" s="13">
        <f>SQRT(B18^2+B19^2)</f>
        <v>0.25</v>
      </c>
      <c r="C20" s="4" t="s">
        <v>57</v>
      </c>
      <c r="D20" s="12">
        <f>SQRT(D18^2+D19^2)</f>
        <v>0.25</v>
      </c>
      <c r="E20" s="4" t="s">
        <v>58</v>
      </c>
      <c r="F20" s="12">
        <f>SQRT(F18^2+F19^2)</f>
        <v>0.25</v>
      </c>
      <c r="G20" s="4" t="s">
        <v>59</v>
      </c>
      <c r="H20" s="13">
        <f>SQRT(H18^2+H19^2)</f>
        <v>0.25</v>
      </c>
    </row>
    <row r="21" spans="1:8" ht="12.75">
      <c r="A21" s="9" t="s">
        <v>1</v>
      </c>
      <c r="B21" s="10">
        <f>A/2</f>
        <v>2</v>
      </c>
      <c r="C21" s="9" t="s">
        <v>4</v>
      </c>
      <c r="D21" s="10">
        <f>A/2</f>
        <v>2</v>
      </c>
      <c r="E21" s="9" t="s">
        <v>0</v>
      </c>
      <c r="F21" s="10">
        <f>-A/2</f>
        <v>-2</v>
      </c>
      <c r="G21" s="9" t="s">
        <v>7</v>
      </c>
      <c r="H21" s="10">
        <f>-A/2</f>
        <v>-2</v>
      </c>
    </row>
    <row r="22" spans="1:8" ht="12.75">
      <c r="A22" s="9" t="s">
        <v>2</v>
      </c>
      <c r="B22" s="10">
        <f>B/2</f>
        <v>1</v>
      </c>
      <c r="C22" s="9" t="s">
        <v>3</v>
      </c>
      <c r="D22" s="10">
        <f>-B/2</f>
        <v>-1</v>
      </c>
      <c r="E22" s="9" t="s">
        <v>5</v>
      </c>
      <c r="F22" s="10">
        <f>-B/2</f>
        <v>-1</v>
      </c>
      <c r="G22" s="9" t="s">
        <v>6</v>
      </c>
      <c r="H22" s="10">
        <f>B/2</f>
        <v>1</v>
      </c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</sheetData>
  <mergeCells count="5">
    <mergeCell ref="A5:B5"/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Slocum</dc:creator>
  <cp:keywords/>
  <dc:description/>
  <cp:lastModifiedBy>Mechanical Engineering</cp:lastModifiedBy>
  <dcterms:created xsi:type="dcterms:W3CDTF">2005-01-02T16:13:54Z</dcterms:created>
  <dcterms:modified xsi:type="dcterms:W3CDTF">2006-11-28T01:13:42Z</dcterms:modified>
  <cp:category/>
  <cp:version/>
  <cp:contentType/>
  <cp:contentStatus/>
</cp:coreProperties>
</file>